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11631E73-57F7-482A-A5AE-2BA22EAEC689}" xr6:coauthVersionLast="47" xr6:coauthVersionMax="47" xr10:uidLastSave="{00000000-0000-0000-0000-000000000000}"/>
  <bookViews>
    <workbookView xWindow="28680" yWindow="-525" windowWidth="29040" windowHeight="15840" xr2:uid="{92D91445-BAE9-44AD-9559-D0D4232D00FC}"/>
  </bookViews>
  <sheets>
    <sheet name="Export_23708_20251001095531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C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C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C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  <c r="A166" i="1"/>
  <c r="F166" i="1"/>
</calcChain>
</file>

<file path=xl/sharedStrings.xml><?xml version="1.0" encoding="utf-8"?>
<sst xmlns="http://schemas.openxmlformats.org/spreadsheetml/2006/main" count="498" uniqueCount="241">
  <si>
    <t>Code</t>
  </si>
  <si>
    <t>Omschrijving</t>
  </si>
  <si>
    <t>Alfacode</t>
  </si>
  <si>
    <t>Grondslag</t>
  </si>
  <si>
    <t>Bedrag</t>
  </si>
  <si>
    <t>Automatisch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</si>
  <si>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</si>
  <si>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</si>
  <si>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</si>
  <si>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</si>
  <si>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</si>
  <si>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</si>
  <si>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</si>
  <si>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</si>
  <si>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</si>
  <si>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</si>
  <si>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</si>
  <si>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</si>
  <si>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</si>
  <si>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</si>
  <si>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</si>
  <si>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</si>
  <si>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</si>
  <si>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</si>
  <si>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</si>
  <si>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</si>
  <si>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</si>
  <si>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</si>
  <si>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</si>
  <si>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</si>
  <si>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</si>
  <si>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</si>
  <si>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</si>
  <si>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</si>
  <si>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</si>
  <si>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</si>
  <si>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</si>
  <si>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</si>
  <si>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</si>
  <si>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</si>
  <si>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</si>
  <si>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</si>
  <si>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</si>
  <si>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</si>
  <si>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</si>
  <si>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</si>
  <si>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</si>
  <si>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</si>
  <si>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</si>
  <si>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</si>
  <si>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</si>
  <si>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</si>
  <si>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</si>
  <si>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</si>
  <si>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</si>
  <si>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</si>
  <si>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</si>
  <si>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</si>
  <si>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</si>
  <si>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</si>
  <si>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</si>
  <si>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</si>
  <si>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</si>
  <si>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</si>
  <si>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</si>
  <si>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</si>
  <si>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</si>
  <si>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</si>
  <si>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</si>
  <si>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</si>
  <si>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</si>
  <si>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</si>
  <si>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</si>
  <si>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</si>
  <si>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</si>
  <si>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</si>
  <si>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</si>
  <si>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</si>
  <si>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</si>
  <si>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</si>
  <si>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</si>
  <si>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</si>
  <si>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</si>
  <si>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</si>
  <si>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</si>
  <si>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</si>
  <si>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</si>
  <si>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</si>
  <si>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</si>
  <si>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</si>
  <si>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</si>
  <si>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</si>
  <si>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</si>
  <si>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</si>
  <si>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</si>
  <si>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</si>
  <si>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</si>
  <si>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</si>
  <si>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</si>
  <si>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</si>
  <si>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</si>
  <si>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</si>
  <si>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</si>
  <si>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</si>
  <si>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</si>
  <si>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</si>
  <si>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</si>
  <si>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</si>
  <si>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</si>
  <si>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</si>
  <si>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</si>
  <si>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</si>
  <si>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</si>
  <si>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</si>
  <si>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</si>
  <si>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</si>
  <si>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</si>
  <si>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</si>
  <si>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</si>
  <si>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</si>
  <si>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</si>
  <si>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</si>
  <si>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</si>
  <si>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</si>
  <si>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</si>
  <si>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</si>
  <si>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</si>
  <si>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</si>
  <si>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</si>
  <si>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</si>
  <si>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</si>
  <si>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</si>
  <si>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</si>
  <si>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</si>
  <si>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</si>
  <si>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</si>
  <si>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</si>
  <si>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</si>
  <si>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</si>
  <si>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</si>
  <si>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</si>
  <si>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</si>
  <si>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</si>
  <si>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</si>
  <si>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</si>
  <si>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</si>
  <si>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</si>
  <si>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</si>
  <si>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</si>
  <si>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</si>
  <si>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</si>
  <si>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</si>
  <si>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</si>
  <si>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</si>
  <si>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</si>
  <si>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</si>
  <si>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</si>
  <si>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</si>
  <si>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</si>
  <si>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</si>
  <si>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</si>
  <si>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</si>
  <si>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</si>
  <si>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</si>
  <si>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</si>
  <si>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</si>
  <si>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</si>
  <si>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</si>
  <si>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</si>
  <si>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</si>
  <si>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</si>
  <si>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</si>
  <si>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</si>
  <si>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Legeringstoeslag LNT 12/26</t>
  </si>
  <si>
    <t>Leg.toeslag LNT 12/26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</si>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</sst>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0706-9E15-4AA3-8C40-D68922EB61AC}">
  <dimension ref="A1:F166"/>
  <sheetViews>
    <sheetView tabSelected="1" workbookViewId="0"/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  <col min="6" max="6" width="11.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tr">
        <f>"100"</f>
        <v>100</v>
      </c>
      <c r="B2" t="s">
        <v>6</v>
      </c>
      <c r="C2" t="s">
        <v>7</v>
      </c>
      <c r="D2" t="s">
        <v>8</v>
      </c>
      <c r="E2">
        <v>0</v>
      </c>
      <c r="F2" t="str">
        <f t="shared" ref="F2:F33" si="0">"1"</f>
        <v>1</v>
      </c>
    </row>
    <row r="3" spans="1:6" x14ac:dyDescent="0.3">
      <c r="A3" t="str">
        <f>"101"</f>
        <v>101</v>
      </c>
      <c r="B3" t="s">
        <v>9</v>
      </c>
      <c r="C3" t="s">
        <v>10</v>
      </c>
      <c r="D3" t="s">
        <v>8</v>
      </c>
      <c r="E3">
        <v>3.59</v>
      </c>
      <c r="F3" t="str">
        <f t="shared" si="0"/>
        <v>1</v>
      </c>
    </row>
    <row r="4" spans="1:6" x14ac:dyDescent="0.3">
      <c r="A4" t="str">
        <f>"102"</f>
        <v>102</v>
      </c>
      <c r="B4" t="s">
        <v>9</v>
      </c>
      <c r="C4" t="s">
        <v>11</v>
      </c>
      <c r="D4" t="s">
        <v>8</v>
      </c>
      <c r="E4">
        <v>4.22</v>
      </c>
      <c r="F4" t="str">
        <f t="shared" si="0"/>
        <v>1</v>
      </c>
    </row>
    <row r="5" spans="1:6" x14ac:dyDescent="0.3">
      <c r="A5" t="str">
        <f>"103"</f>
        <v>103</v>
      </c>
      <c r="B5" t="s">
        <v>9</v>
      </c>
      <c r="C5" t="s">
        <v>12</v>
      </c>
      <c r="D5" t="s">
        <v>8</v>
      </c>
      <c r="E5">
        <v>5.96</v>
      </c>
      <c r="F5" t="str">
        <f t="shared" si="0"/>
        <v>1</v>
      </c>
    </row>
    <row r="6" spans="1:6" x14ac:dyDescent="0.3">
      <c r="A6" t="str">
        <f>"104"</f>
        <v>104</v>
      </c>
      <c r="B6" t="s">
        <v>9</v>
      </c>
      <c r="C6" t="s">
        <v>13</v>
      </c>
      <c r="D6" t="s">
        <v>8</v>
      </c>
      <c r="E6">
        <v>5.34</v>
      </c>
      <c r="F6" t="str">
        <f t="shared" si="0"/>
        <v>1</v>
      </c>
    </row>
    <row r="7" spans="1:6" x14ac:dyDescent="0.3">
      <c r="A7" t="str">
        <f>"105"</f>
        <v>105</v>
      </c>
      <c r="B7" t="s">
        <v>9</v>
      </c>
      <c r="C7" t="s">
        <v>14</v>
      </c>
      <c r="D7" t="s">
        <v>8</v>
      </c>
      <c r="E7">
        <v>15.91</v>
      </c>
      <c r="F7" t="str">
        <f t="shared" si="0"/>
        <v>1</v>
      </c>
    </row>
    <row r="8" spans="1:6" x14ac:dyDescent="0.3">
      <c r="A8" t="str">
        <f>"106"</f>
        <v>106</v>
      </c>
      <c r="B8" t="s">
        <v>15</v>
      </c>
      <c r="C8" t="s">
        <v>16</v>
      </c>
      <c r="D8" t="s">
        <v>8</v>
      </c>
      <c r="E8">
        <v>0</v>
      </c>
      <c r="F8" t="str">
        <f t="shared" si="0"/>
        <v>1</v>
      </c>
    </row>
    <row r="9" spans="1:6" x14ac:dyDescent="0.3">
      <c r="A9" t="str">
        <f>"107"</f>
        <v>107</v>
      </c>
      <c r="B9" t="s">
        <v>17</v>
      </c>
      <c r="C9" t="s">
        <v>17</v>
      </c>
      <c r="D9" t="s">
        <v>8</v>
      </c>
      <c r="E9">
        <v>5.27</v>
      </c>
      <c r="F9" t="str">
        <f t="shared" si="0"/>
        <v>1</v>
      </c>
    </row>
    <row r="10" spans="1:6" x14ac:dyDescent="0.3">
      <c r="A10" t="str">
        <f>"108"</f>
        <v>108</v>
      </c>
      <c r="B10" t="s">
        <v>18</v>
      </c>
      <c r="C10" t="s">
        <v>19</v>
      </c>
      <c r="D10" t="s">
        <v>8</v>
      </c>
      <c r="E10">
        <v>5.28</v>
      </c>
      <c r="F10" t="str">
        <f t="shared" si="0"/>
        <v>1</v>
      </c>
    </row>
    <row r="11" spans="1:6" x14ac:dyDescent="0.3">
      <c r="A11" t="str">
        <f>"109"</f>
        <v>109</v>
      </c>
      <c r="B11" t="s">
        <v>9</v>
      </c>
      <c r="C11" t="s">
        <v>20</v>
      </c>
      <c r="D11" t="s">
        <v>8</v>
      </c>
      <c r="E11">
        <v>3.24</v>
      </c>
      <c r="F11" t="str">
        <f t="shared" si="0"/>
        <v>1</v>
      </c>
    </row>
    <row r="12" spans="1:6" x14ac:dyDescent="0.3">
      <c r="A12" t="str">
        <f>"110"</f>
        <v>110</v>
      </c>
      <c r="B12" t="s">
        <v>21</v>
      </c>
      <c r="C12" t="s">
        <v>22</v>
      </c>
      <c r="D12" t="s">
        <v>8</v>
      </c>
      <c r="E12">
        <v>0</v>
      </c>
      <c r="F12" t="str">
        <f t="shared" si="0"/>
        <v>1</v>
      </c>
    </row>
    <row r="13" spans="1:6" x14ac:dyDescent="0.3">
      <c r="A13" t="str">
        <f>"111"</f>
        <v>111</v>
      </c>
      <c r="B13" t="s">
        <v>23</v>
      </c>
      <c r="C13" t="s">
        <v>10</v>
      </c>
      <c r="D13" t="s">
        <v>8</v>
      </c>
      <c r="E13">
        <v>3.59</v>
      </c>
      <c r="F13" t="str">
        <f t="shared" si="0"/>
        <v>1</v>
      </c>
    </row>
    <row r="14" spans="1:6" x14ac:dyDescent="0.3">
      <c r="A14" t="str">
        <f>"112"</f>
        <v>112</v>
      </c>
      <c r="B14" t="s">
        <v>23</v>
      </c>
      <c r="C14" t="s">
        <v>24</v>
      </c>
      <c r="D14" t="s">
        <v>8</v>
      </c>
      <c r="E14">
        <v>4.22</v>
      </c>
      <c r="F14" t="str">
        <f t="shared" si="0"/>
        <v>1</v>
      </c>
    </row>
    <row r="15" spans="1:6" x14ac:dyDescent="0.3">
      <c r="A15" t="str">
        <f>"113"</f>
        <v>113</v>
      </c>
      <c r="B15" t="s">
        <v>23</v>
      </c>
      <c r="C15" t="s">
        <v>25</v>
      </c>
      <c r="D15" t="s">
        <v>8</v>
      </c>
      <c r="E15">
        <v>5.96</v>
      </c>
      <c r="F15" t="str">
        <f t="shared" si="0"/>
        <v>1</v>
      </c>
    </row>
    <row r="16" spans="1:6" x14ac:dyDescent="0.3">
      <c r="A16" t="str">
        <f>"114"</f>
        <v>114</v>
      </c>
      <c r="B16" t="s">
        <v>23</v>
      </c>
      <c r="C16" t="s">
        <v>26</v>
      </c>
      <c r="D16" t="s">
        <v>8</v>
      </c>
      <c r="E16">
        <v>5.34</v>
      </c>
      <c r="F16" t="str">
        <f t="shared" si="0"/>
        <v>1</v>
      </c>
    </row>
    <row r="17" spans="1:6" x14ac:dyDescent="0.3">
      <c r="A17" t="str">
        <f>"115"</f>
        <v>115</v>
      </c>
      <c r="B17" t="s">
        <v>23</v>
      </c>
      <c r="C17" t="s">
        <v>27</v>
      </c>
      <c r="D17" t="s">
        <v>8</v>
      </c>
      <c r="E17">
        <v>5.27</v>
      </c>
      <c r="F17" t="str">
        <f t="shared" si="0"/>
        <v>1</v>
      </c>
    </row>
    <row r="18" spans="1:6" x14ac:dyDescent="0.3">
      <c r="A18" t="str">
        <f>"116"</f>
        <v>116</v>
      </c>
      <c r="B18" t="s">
        <v>23</v>
      </c>
      <c r="C18" t="str">
        <f>"312"</f>
        <v>312</v>
      </c>
      <c r="D18" t="s">
        <v>8</v>
      </c>
      <c r="E18">
        <v>4.0999999999999996</v>
      </c>
      <c r="F18" t="str">
        <f t="shared" si="0"/>
        <v>1</v>
      </c>
    </row>
    <row r="19" spans="1:6" x14ac:dyDescent="0.3">
      <c r="A19" t="str">
        <f>"117"</f>
        <v>117</v>
      </c>
      <c r="B19" t="s">
        <v>23</v>
      </c>
      <c r="C19" t="s">
        <v>28</v>
      </c>
      <c r="D19" t="s">
        <v>8</v>
      </c>
      <c r="E19">
        <v>5.28</v>
      </c>
      <c r="F19" t="str">
        <f t="shared" si="0"/>
        <v>1</v>
      </c>
    </row>
    <row r="20" spans="1:6" x14ac:dyDescent="0.3">
      <c r="A20" t="str">
        <f>"118"</f>
        <v>118</v>
      </c>
      <c r="B20" t="s">
        <v>29</v>
      </c>
      <c r="C20" t="s">
        <v>30</v>
      </c>
      <c r="D20" t="s">
        <v>8</v>
      </c>
      <c r="E20">
        <v>1.87</v>
      </c>
      <c r="F20" t="str">
        <f t="shared" si="0"/>
        <v>1</v>
      </c>
    </row>
    <row r="21" spans="1:6" x14ac:dyDescent="0.3">
      <c r="A21" t="str">
        <f>"119"</f>
        <v>119</v>
      </c>
      <c r="B21" t="s">
        <v>29</v>
      </c>
      <c r="C21" t="s">
        <v>31</v>
      </c>
      <c r="D21" t="s">
        <v>8</v>
      </c>
      <c r="E21">
        <v>5.48</v>
      </c>
      <c r="F21" t="str">
        <f t="shared" si="0"/>
        <v>1</v>
      </c>
    </row>
    <row r="22" spans="1:6" x14ac:dyDescent="0.3">
      <c r="A22" t="str">
        <f>"120"</f>
        <v>120</v>
      </c>
      <c r="B22" t="s">
        <v>32</v>
      </c>
      <c r="C22" t="s">
        <v>33</v>
      </c>
      <c r="D22" t="s">
        <v>8</v>
      </c>
      <c r="E22">
        <v>0</v>
      </c>
      <c r="F22" t="str">
        <f t="shared" si="0"/>
        <v>1</v>
      </c>
    </row>
    <row r="23" spans="1:6" x14ac:dyDescent="0.3">
      <c r="A23" t="str">
        <f>"121"</f>
        <v>121</v>
      </c>
      <c r="B23" t="s">
        <v>34</v>
      </c>
      <c r="C23" t="s">
        <v>35</v>
      </c>
      <c r="D23" t="s">
        <v>8</v>
      </c>
      <c r="E23">
        <v>0</v>
      </c>
      <c r="F23" t="str">
        <f t="shared" si="0"/>
        <v>1</v>
      </c>
    </row>
    <row r="24" spans="1:6" x14ac:dyDescent="0.3">
      <c r="A24" t="str">
        <f>"122"</f>
        <v>122</v>
      </c>
      <c r="B24" t="s">
        <v>36</v>
      </c>
      <c r="C24" t="s">
        <v>37</v>
      </c>
      <c r="D24" t="s">
        <v>8</v>
      </c>
      <c r="E24">
        <v>0.55000000000000004</v>
      </c>
      <c r="F24" t="str">
        <f t="shared" si="0"/>
        <v>1</v>
      </c>
    </row>
    <row r="25" spans="1:6" x14ac:dyDescent="0.3">
      <c r="A25" t="str">
        <f>"123"</f>
        <v>123</v>
      </c>
      <c r="B25" t="s">
        <v>34</v>
      </c>
      <c r="C25" t="s">
        <v>38</v>
      </c>
      <c r="D25" t="s">
        <v>8</v>
      </c>
      <c r="E25">
        <v>0</v>
      </c>
      <c r="F25" t="str">
        <f t="shared" si="0"/>
        <v>1</v>
      </c>
    </row>
    <row r="26" spans="1:6" x14ac:dyDescent="0.3">
      <c r="A26" t="str">
        <f>"124"</f>
        <v>124</v>
      </c>
      <c r="B26" t="s">
        <v>36</v>
      </c>
      <c r="C26" t="s">
        <v>39</v>
      </c>
      <c r="D26" t="s">
        <v>8</v>
      </c>
      <c r="E26">
        <v>1.26</v>
      </c>
      <c r="F26" t="str">
        <f t="shared" si="0"/>
        <v>1</v>
      </c>
    </row>
    <row r="27" spans="1:6" x14ac:dyDescent="0.3">
      <c r="A27" t="str">
        <f>"125"</f>
        <v>125</v>
      </c>
      <c r="B27" t="s">
        <v>23</v>
      </c>
      <c r="C27" t="s">
        <v>40</v>
      </c>
      <c r="D27" t="s">
        <v>8</v>
      </c>
      <c r="E27">
        <v>10.24</v>
      </c>
      <c r="F27" t="str">
        <f t="shared" si="0"/>
        <v>1</v>
      </c>
    </row>
    <row r="28" spans="1:6" x14ac:dyDescent="0.3">
      <c r="A28" t="str">
        <f>"126"</f>
        <v>126</v>
      </c>
      <c r="B28" t="s">
        <v>41</v>
      </c>
      <c r="C28" t="s">
        <v>35</v>
      </c>
      <c r="D28" t="s">
        <v>8</v>
      </c>
      <c r="E28">
        <v>0</v>
      </c>
      <c r="F28" t="str">
        <f t="shared" si="0"/>
        <v>1</v>
      </c>
    </row>
    <row r="29" spans="1:6" x14ac:dyDescent="0.3">
      <c r="A29" t="str">
        <f>"127"</f>
        <v>127</v>
      </c>
      <c r="B29" t="s">
        <v>42</v>
      </c>
      <c r="C29" t="s">
        <v>43</v>
      </c>
      <c r="D29" t="s">
        <v>8</v>
      </c>
      <c r="E29">
        <v>3.4</v>
      </c>
      <c r="F29" t="str">
        <f t="shared" si="0"/>
        <v>1</v>
      </c>
    </row>
    <row r="30" spans="1:6" x14ac:dyDescent="0.3">
      <c r="A30" t="str">
        <f>"128"</f>
        <v>128</v>
      </c>
      <c r="B30" t="s">
        <v>9</v>
      </c>
      <c r="C30" t="str">
        <f>"312"</f>
        <v>312</v>
      </c>
      <c r="D30" t="s">
        <v>8</v>
      </c>
      <c r="E30">
        <v>4.0999999999999996</v>
      </c>
      <c r="F30" t="str">
        <f t="shared" si="0"/>
        <v>1</v>
      </c>
    </row>
    <row r="31" spans="1:6" x14ac:dyDescent="0.3">
      <c r="A31" t="str">
        <f>"129"</f>
        <v>129</v>
      </c>
      <c r="B31" t="s">
        <v>23</v>
      </c>
      <c r="C31" t="s">
        <v>44</v>
      </c>
      <c r="D31" t="s">
        <v>8</v>
      </c>
      <c r="E31">
        <v>11.17</v>
      </c>
      <c r="F31" t="str">
        <f t="shared" si="0"/>
        <v>1</v>
      </c>
    </row>
    <row r="32" spans="1:6" x14ac:dyDescent="0.3">
      <c r="A32" t="str">
        <f>"130"</f>
        <v>130</v>
      </c>
      <c r="B32" t="s">
        <v>45</v>
      </c>
      <c r="C32" t="s">
        <v>33</v>
      </c>
      <c r="D32" t="s">
        <v>8</v>
      </c>
      <c r="E32">
        <v>0</v>
      </c>
      <c r="F32" t="str">
        <f t="shared" si="0"/>
        <v>1</v>
      </c>
    </row>
    <row r="33" spans="1:6" x14ac:dyDescent="0.3">
      <c r="A33" t="str">
        <f>"131"</f>
        <v>131</v>
      </c>
      <c r="B33" t="s">
        <v>36</v>
      </c>
      <c r="C33" t="s">
        <v>46</v>
      </c>
      <c r="D33" t="s">
        <v>8</v>
      </c>
      <c r="E33">
        <v>0.51</v>
      </c>
      <c r="F33" t="str">
        <f t="shared" si="0"/>
        <v>1</v>
      </c>
    </row>
    <row r="34" spans="1:6" x14ac:dyDescent="0.3">
      <c r="A34" t="str">
        <f>"132"</f>
        <v>132</v>
      </c>
      <c r="B34" t="s">
        <v>36</v>
      </c>
      <c r="C34" t="s">
        <v>47</v>
      </c>
      <c r="D34" t="s">
        <v>8</v>
      </c>
      <c r="E34">
        <v>0.56000000000000005</v>
      </c>
      <c r="F34" t="str">
        <f t="shared" ref="F34:F65" si="1">"1"</f>
        <v>1</v>
      </c>
    </row>
    <row r="35" spans="1:6" x14ac:dyDescent="0.3">
      <c r="A35" t="str">
        <f>"133"</f>
        <v>133</v>
      </c>
      <c r="B35" t="s">
        <v>48</v>
      </c>
      <c r="C35" t="s">
        <v>49</v>
      </c>
      <c r="D35" t="s">
        <v>8</v>
      </c>
      <c r="E35">
        <v>0</v>
      </c>
      <c r="F35" t="str">
        <f t="shared" si="1"/>
        <v>1</v>
      </c>
    </row>
    <row r="36" spans="1:6" x14ac:dyDescent="0.3">
      <c r="A36" t="str">
        <f>"134"</f>
        <v>134</v>
      </c>
      <c r="B36" t="s">
        <v>48</v>
      </c>
      <c r="C36" t="s">
        <v>50</v>
      </c>
      <c r="D36" t="s">
        <v>8</v>
      </c>
      <c r="E36">
        <v>0</v>
      </c>
      <c r="F36" t="str">
        <f t="shared" si="1"/>
        <v>1</v>
      </c>
    </row>
    <row r="37" spans="1:6" x14ac:dyDescent="0.3">
      <c r="A37" t="str">
        <f>"135"</f>
        <v>135</v>
      </c>
      <c r="B37" t="s">
        <v>22</v>
      </c>
      <c r="C37" t="s">
        <v>51</v>
      </c>
      <c r="D37" t="s">
        <v>8</v>
      </c>
      <c r="E37">
        <v>3.24</v>
      </c>
      <c r="F37" t="str">
        <f t="shared" si="1"/>
        <v>1</v>
      </c>
    </row>
    <row r="38" spans="1:6" x14ac:dyDescent="0.3">
      <c r="A38" t="str">
        <f>"136"</f>
        <v>136</v>
      </c>
      <c r="B38" t="s">
        <v>52</v>
      </c>
      <c r="C38" t="s">
        <v>52</v>
      </c>
      <c r="D38" t="s">
        <v>8</v>
      </c>
      <c r="E38">
        <v>6.26</v>
      </c>
      <c r="F38" t="str">
        <f t="shared" si="1"/>
        <v>1</v>
      </c>
    </row>
    <row r="39" spans="1:6" x14ac:dyDescent="0.3">
      <c r="A39" t="str">
        <f>"137"</f>
        <v>137</v>
      </c>
      <c r="B39" t="s">
        <v>53</v>
      </c>
      <c r="C39" t="s">
        <v>54</v>
      </c>
      <c r="D39" t="s">
        <v>8</v>
      </c>
      <c r="E39">
        <v>4.82</v>
      </c>
      <c r="F39" t="str">
        <f t="shared" si="1"/>
        <v>1</v>
      </c>
    </row>
    <row r="40" spans="1:6" x14ac:dyDescent="0.3">
      <c r="A40" t="str">
        <f>"138"</f>
        <v>138</v>
      </c>
      <c r="B40" t="s">
        <v>55</v>
      </c>
      <c r="C40" t="s">
        <v>56</v>
      </c>
      <c r="D40" t="s">
        <v>8</v>
      </c>
      <c r="E40">
        <v>3.11</v>
      </c>
      <c r="F40" t="str">
        <f t="shared" si="1"/>
        <v>1</v>
      </c>
    </row>
    <row r="41" spans="1:6" x14ac:dyDescent="0.3">
      <c r="A41" t="str">
        <f>"139"</f>
        <v>139</v>
      </c>
      <c r="B41" t="s">
        <v>57</v>
      </c>
      <c r="C41" t="s">
        <v>58</v>
      </c>
      <c r="D41" t="s">
        <v>8</v>
      </c>
      <c r="E41">
        <v>0.82</v>
      </c>
      <c r="F41" t="str">
        <f t="shared" si="1"/>
        <v>1</v>
      </c>
    </row>
    <row r="42" spans="1:6" x14ac:dyDescent="0.3">
      <c r="A42" t="str">
        <f>"140"</f>
        <v>140</v>
      </c>
      <c r="B42" t="s">
        <v>59</v>
      </c>
      <c r="C42" t="s">
        <v>33</v>
      </c>
      <c r="D42" t="s">
        <v>8</v>
      </c>
      <c r="E42">
        <v>0</v>
      </c>
      <c r="F42" t="str">
        <f t="shared" si="1"/>
        <v>1</v>
      </c>
    </row>
    <row r="43" spans="1:6" x14ac:dyDescent="0.3">
      <c r="A43" t="str">
        <f>"141"</f>
        <v>141</v>
      </c>
      <c r="B43" t="s">
        <v>60</v>
      </c>
      <c r="C43" t="s">
        <v>61</v>
      </c>
      <c r="D43" t="s">
        <v>8</v>
      </c>
      <c r="E43">
        <v>0</v>
      </c>
      <c r="F43" t="str">
        <f t="shared" si="1"/>
        <v>1</v>
      </c>
    </row>
    <row r="44" spans="1:6" x14ac:dyDescent="0.3">
      <c r="A44" t="str">
        <f>"142"</f>
        <v>142</v>
      </c>
      <c r="B44" t="s">
        <v>60</v>
      </c>
      <c r="C44" t="s">
        <v>62</v>
      </c>
      <c r="D44" t="s">
        <v>8</v>
      </c>
      <c r="E44">
        <v>0</v>
      </c>
      <c r="F44" t="str">
        <f t="shared" si="1"/>
        <v>1</v>
      </c>
    </row>
    <row r="45" spans="1:6" x14ac:dyDescent="0.3">
      <c r="A45" t="str">
        <f>"143"</f>
        <v>143</v>
      </c>
      <c r="B45" t="s">
        <v>63</v>
      </c>
      <c r="C45" t="s">
        <v>64</v>
      </c>
      <c r="D45" t="s">
        <v>8</v>
      </c>
      <c r="E45">
        <v>0</v>
      </c>
      <c r="F45" t="str">
        <f t="shared" si="1"/>
        <v>1</v>
      </c>
    </row>
    <row r="46" spans="1:6" x14ac:dyDescent="0.3">
      <c r="A46" t="str">
        <f>"150"</f>
        <v>150</v>
      </c>
      <c r="B46" t="s">
        <v>65</v>
      </c>
      <c r="C46" t="s">
        <v>33</v>
      </c>
      <c r="D46" t="s">
        <v>8</v>
      </c>
      <c r="E46">
        <v>0</v>
      </c>
      <c r="F46" t="str">
        <f t="shared" si="1"/>
        <v>1</v>
      </c>
    </row>
    <row r="47" spans="1:6" x14ac:dyDescent="0.3">
      <c r="A47" t="str">
        <f>"151"</f>
        <v>151</v>
      </c>
      <c r="B47" t="s">
        <v>36</v>
      </c>
      <c r="C47" t="s">
        <v>66</v>
      </c>
      <c r="D47" t="s">
        <v>8</v>
      </c>
      <c r="E47">
        <v>0.55000000000000004</v>
      </c>
      <c r="F47" t="str">
        <f t="shared" si="1"/>
        <v>1</v>
      </c>
    </row>
    <row r="48" spans="1:6" x14ac:dyDescent="0.3">
      <c r="A48" t="str">
        <f>"152"</f>
        <v>152</v>
      </c>
      <c r="B48" t="s">
        <v>36</v>
      </c>
      <c r="C48" t="s">
        <v>67</v>
      </c>
      <c r="D48" t="s">
        <v>8</v>
      </c>
      <c r="E48">
        <v>0.55000000000000004</v>
      </c>
      <c r="F48" t="str">
        <f t="shared" si="1"/>
        <v>1</v>
      </c>
    </row>
    <row r="49" spans="1:6" x14ac:dyDescent="0.3">
      <c r="A49" t="str">
        <f>"153"</f>
        <v>153</v>
      </c>
      <c r="B49" t="s">
        <v>68</v>
      </c>
      <c r="C49" t="s">
        <v>69</v>
      </c>
      <c r="D49" t="s">
        <v>8</v>
      </c>
      <c r="E49">
        <v>0</v>
      </c>
      <c r="F49" t="str">
        <f t="shared" si="1"/>
        <v>1</v>
      </c>
    </row>
    <row r="50" spans="1:6" x14ac:dyDescent="0.3">
      <c r="A50" t="str">
        <f>"154"</f>
        <v>154</v>
      </c>
      <c r="B50" t="s">
        <v>68</v>
      </c>
      <c r="C50" t="s">
        <v>70</v>
      </c>
      <c r="D50" t="s">
        <v>8</v>
      </c>
      <c r="E50">
        <v>0</v>
      </c>
      <c r="F50" t="str">
        <f t="shared" si="1"/>
        <v>1</v>
      </c>
    </row>
    <row r="51" spans="1:6" x14ac:dyDescent="0.3">
      <c r="A51" t="str">
        <f>"155"</f>
        <v>155</v>
      </c>
      <c r="B51" t="s">
        <v>23</v>
      </c>
      <c r="C51" t="s">
        <v>23</v>
      </c>
      <c r="D51" t="s">
        <v>8</v>
      </c>
      <c r="E51">
        <v>0</v>
      </c>
      <c r="F51" t="str">
        <f t="shared" si="1"/>
        <v>1</v>
      </c>
    </row>
    <row r="52" spans="1:6" x14ac:dyDescent="0.3">
      <c r="A52" t="str">
        <f>"156"</f>
        <v>156</v>
      </c>
      <c r="B52" t="s">
        <v>23</v>
      </c>
      <c r="C52" t="s">
        <v>23</v>
      </c>
      <c r="D52" t="s">
        <v>8</v>
      </c>
      <c r="E52">
        <v>0</v>
      </c>
      <c r="F52" t="str">
        <f t="shared" si="1"/>
        <v>1</v>
      </c>
    </row>
    <row r="53" spans="1:6" x14ac:dyDescent="0.3">
      <c r="A53" t="str">
        <f>"157"</f>
        <v>157</v>
      </c>
      <c r="B53" t="s">
        <v>71</v>
      </c>
      <c r="C53" t="s">
        <v>71</v>
      </c>
      <c r="D53" t="s">
        <v>8</v>
      </c>
      <c r="E53">
        <v>0</v>
      </c>
      <c r="F53" t="str">
        <f t="shared" si="1"/>
        <v>1</v>
      </c>
    </row>
    <row r="54" spans="1:6" x14ac:dyDescent="0.3">
      <c r="A54" t="str">
        <f>"160"</f>
        <v>160</v>
      </c>
      <c r="B54" t="s">
        <v>72</v>
      </c>
      <c r="C54" t="s">
        <v>33</v>
      </c>
      <c r="D54" t="s">
        <v>8</v>
      </c>
      <c r="E54">
        <v>0</v>
      </c>
      <c r="F54" t="str">
        <f t="shared" si="1"/>
        <v>1</v>
      </c>
    </row>
    <row r="55" spans="1:6" x14ac:dyDescent="0.3">
      <c r="A55" t="str">
        <f>"161"</f>
        <v>161</v>
      </c>
      <c r="B55" t="s">
        <v>73</v>
      </c>
      <c r="C55" t="s">
        <v>74</v>
      </c>
      <c r="D55" t="s">
        <v>8</v>
      </c>
      <c r="E55">
        <v>0</v>
      </c>
      <c r="F55" t="str">
        <f t="shared" si="1"/>
        <v>1</v>
      </c>
    </row>
    <row r="56" spans="1:6" x14ac:dyDescent="0.3">
      <c r="A56" t="str">
        <f>"162"</f>
        <v>162</v>
      </c>
      <c r="B56" t="s">
        <v>75</v>
      </c>
      <c r="C56" t="s">
        <v>76</v>
      </c>
      <c r="D56" t="s">
        <v>4</v>
      </c>
      <c r="E56">
        <v>0</v>
      </c>
      <c r="F56" t="str">
        <f t="shared" si="1"/>
        <v>1</v>
      </c>
    </row>
    <row r="57" spans="1:6" x14ac:dyDescent="0.3">
      <c r="A57" t="str">
        <f>"163"</f>
        <v>163</v>
      </c>
      <c r="B57" t="s">
        <v>77</v>
      </c>
      <c r="C57" t="s">
        <v>74</v>
      </c>
      <c r="D57" t="s">
        <v>8</v>
      </c>
      <c r="E57">
        <v>0</v>
      </c>
      <c r="F57" t="str">
        <f t="shared" si="1"/>
        <v>1</v>
      </c>
    </row>
    <row r="58" spans="1:6" x14ac:dyDescent="0.3">
      <c r="A58" t="str">
        <f>"170"</f>
        <v>170</v>
      </c>
      <c r="B58" t="s">
        <v>78</v>
      </c>
      <c r="C58" t="s">
        <v>33</v>
      </c>
      <c r="D58" t="s">
        <v>8</v>
      </c>
      <c r="E58">
        <v>0</v>
      </c>
      <c r="F58" t="str">
        <f t="shared" si="1"/>
        <v>1</v>
      </c>
    </row>
    <row r="59" spans="1:6" x14ac:dyDescent="0.3">
      <c r="A59" t="str">
        <f>"171"</f>
        <v>171</v>
      </c>
      <c r="B59" t="s">
        <v>79</v>
      </c>
      <c r="C59" t="s">
        <v>80</v>
      </c>
      <c r="D59" t="s">
        <v>8</v>
      </c>
      <c r="E59">
        <v>0</v>
      </c>
      <c r="F59" t="str">
        <f t="shared" si="1"/>
        <v>1</v>
      </c>
    </row>
    <row r="60" spans="1:6" x14ac:dyDescent="0.3">
      <c r="A60" t="str">
        <f>"172"</f>
        <v>172</v>
      </c>
      <c r="B60" t="s">
        <v>81</v>
      </c>
      <c r="C60" t="s">
        <v>76</v>
      </c>
      <c r="D60" t="s">
        <v>4</v>
      </c>
      <c r="E60">
        <v>0</v>
      </c>
      <c r="F60" t="str">
        <f t="shared" si="1"/>
        <v>1</v>
      </c>
    </row>
    <row r="61" spans="1:6" x14ac:dyDescent="0.3">
      <c r="A61" t="str">
        <f>"173"</f>
        <v>173</v>
      </c>
      <c r="B61" t="s">
        <v>81</v>
      </c>
      <c r="C61" t="s">
        <v>76</v>
      </c>
      <c r="D61" t="s">
        <v>4</v>
      </c>
      <c r="E61">
        <v>0</v>
      </c>
      <c r="F61" t="str">
        <f t="shared" si="1"/>
        <v>1</v>
      </c>
    </row>
    <row r="62" spans="1:6" x14ac:dyDescent="0.3">
      <c r="A62" t="str">
        <f>"175"</f>
        <v>175</v>
      </c>
      <c r="B62" t="s">
        <v>82</v>
      </c>
      <c r="C62" t="s">
        <v>83</v>
      </c>
      <c r="D62" t="s">
        <v>4</v>
      </c>
      <c r="E62">
        <v>0</v>
      </c>
      <c r="F62" t="str">
        <f t="shared" si="1"/>
        <v>1</v>
      </c>
    </row>
    <row r="63" spans="1:6" x14ac:dyDescent="0.3">
      <c r="A63" t="str">
        <f>"176"</f>
        <v>176</v>
      </c>
      <c r="B63" t="s">
        <v>9</v>
      </c>
      <c r="C63" t="s">
        <v>84</v>
      </c>
      <c r="D63" t="s">
        <v>8</v>
      </c>
      <c r="E63">
        <v>0</v>
      </c>
      <c r="F63" t="str">
        <f t="shared" si="1"/>
        <v>1</v>
      </c>
    </row>
    <row r="64" spans="1:6" x14ac:dyDescent="0.3">
      <c r="A64" t="str">
        <f>"177"</f>
        <v>177</v>
      </c>
      <c r="B64" t="s">
        <v>85</v>
      </c>
      <c r="C64" t="s">
        <v>86</v>
      </c>
      <c r="D64" t="s">
        <v>8</v>
      </c>
      <c r="E64">
        <v>7.74</v>
      </c>
      <c r="F64" t="str">
        <f t="shared" si="1"/>
        <v>1</v>
      </c>
    </row>
    <row r="65" spans="1:6" x14ac:dyDescent="0.3">
      <c r="A65" t="str">
        <f>"190"</f>
        <v>190</v>
      </c>
      <c r="B65" t="s">
        <v>87</v>
      </c>
      <c r="C65" t="s">
        <v>33</v>
      </c>
      <c r="D65" t="s">
        <v>8</v>
      </c>
      <c r="E65">
        <v>0</v>
      </c>
      <c r="F65" t="str">
        <f t="shared" si="1"/>
        <v>1</v>
      </c>
    </row>
    <row r="66" spans="1:6" x14ac:dyDescent="0.3">
      <c r="A66" t="str">
        <f>"191"</f>
        <v>191</v>
      </c>
      <c r="B66" t="s">
        <v>88</v>
      </c>
      <c r="C66" t="s">
        <v>89</v>
      </c>
      <c r="D66" t="s">
        <v>8</v>
      </c>
      <c r="E66">
        <v>0</v>
      </c>
      <c r="F66" t="str">
        <f t="shared" ref="F66:F97" si="2">"1"</f>
        <v>1</v>
      </c>
    </row>
    <row r="67" spans="1:6" x14ac:dyDescent="0.3">
      <c r="A67" t="str">
        <f>"210"</f>
        <v>210</v>
      </c>
      <c r="B67" t="s">
        <v>90</v>
      </c>
      <c r="C67" t="s">
        <v>22</v>
      </c>
      <c r="D67" t="s">
        <v>8</v>
      </c>
      <c r="E67">
        <v>0</v>
      </c>
      <c r="F67" t="str">
        <f t="shared" si="2"/>
        <v>1</v>
      </c>
    </row>
    <row r="68" spans="1:6" x14ac:dyDescent="0.3">
      <c r="A68" t="str">
        <f>"211"</f>
        <v>211</v>
      </c>
      <c r="B68" t="s">
        <v>91</v>
      </c>
      <c r="C68" t="s">
        <v>92</v>
      </c>
      <c r="D68" t="s">
        <v>8</v>
      </c>
      <c r="E68">
        <v>3.59</v>
      </c>
      <c r="F68" t="str">
        <f t="shared" si="2"/>
        <v>1</v>
      </c>
    </row>
    <row r="69" spans="1:6" x14ac:dyDescent="0.3">
      <c r="A69" t="str">
        <f>"212"</f>
        <v>212</v>
      </c>
      <c r="B69" t="s">
        <v>91</v>
      </c>
      <c r="C69" t="s">
        <v>93</v>
      </c>
      <c r="D69" t="s">
        <v>8</v>
      </c>
      <c r="E69">
        <v>4.22</v>
      </c>
      <c r="F69" t="str">
        <f t="shared" si="2"/>
        <v>1</v>
      </c>
    </row>
    <row r="70" spans="1:6" x14ac:dyDescent="0.3">
      <c r="A70" t="str">
        <f>"213"</f>
        <v>213</v>
      </c>
      <c r="B70" t="s">
        <v>91</v>
      </c>
      <c r="C70" t="s">
        <v>25</v>
      </c>
      <c r="D70" t="s">
        <v>8</v>
      </c>
      <c r="E70">
        <v>5.96</v>
      </c>
      <c r="F70" t="str">
        <f t="shared" si="2"/>
        <v>1</v>
      </c>
    </row>
    <row r="71" spans="1:6" x14ac:dyDescent="0.3">
      <c r="A71" t="str">
        <f>"214"</f>
        <v>214</v>
      </c>
      <c r="B71" t="s">
        <v>91</v>
      </c>
      <c r="C71" t="s">
        <v>94</v>
      </c>
      <c r="D71" t="s">
        <v>8</v>
      </c>
      <c r="E71">
        <v>5.34</v>
      </c>
      <c r="F71" t="str">
        <f t="shared" si="2"/>
        <v>1</v>
      </c>
    </row>
    <row r="72" spans="1:6" x14ac:dyDescent="0.3">
      <c r="A72" t="str">
        <f>"215"</f>
        <v>215</v>
      </c>
      <c r="B72" t="s">
        <v>91</v>
      </c>
      <c r="C72" t="s">
        <v>27</v>
      </c>
      <c r="D72" t="s">
        <v>8</v>
      </c>
      <c r="E72">
        <v>0</v>
      </c>
      <c r="F72" t="str">
        <f t="shared" si="2"/>
        <v>1</v>
      </c>
    </row>
    <row r="73" spans="1:6" x14ac:dyDescent="0.3">
      <c r="A73" t="str">
        <f>"216"</f>
        <v>216</v>
      </c>
      <c r="B73" t="s">
        <v>91</v>
      </c>
      <c r="C73" t="str">
        <f>"312"</f>
        <v>312</v>
      </c>
      <c r="D73" t="s">
        <v>8</v>
      </c>
      <c r="E73">
        <v>4.0999999999999996</v>
      </c>
      <c r="F73" t="str">
        <f t="shared" si="2"/>
        <v>1</v>
      </c>
    </row>
    <row r="74" spans="1:6" x14ac:dyDescent="0.3">
      <c r="A74" t="str">
        <f>"217"</f>
        <v>217</v>
      </c>
      <c r="B74" t="s">
        <v>91</v>
      </c>
      <c r="C74" t="s">
        <v>28</v>
      </c>
      <c r="D74" t="s">
        <v>8</v>
      </c>
      <c r="E74">
        <v>5.28</v>
      </c>
      <c r="F74" t="str">
        <f t="shared" si="2"/>
        <v>1</v>
      </c>
    </row>
    <row r="75" spans="1:6" x14ac:dyDescent="0.3">
      <c r="A75" t="str">
        <f>"218"</f>
        <v>218</v>
      </c>
      <c r="B75" t="s">
        <v>95</v>
      </c>
      <c r="C75" t="s">
        <v>96</v>
      </c>
      <c r="D75" t="s">
        <v>8</v>
      </c>
      <c r="E75">
        <v>1.88</v>
      </c>
      <c r="F75" t="str">
        <f t="shared" si="2"/>
        <v>1</v>
      </c>
    </row>
    <row r="76" spans="1:6" x14ac:dyDescent="0.3">
      <c r="A76" t="str">
        <f>"219"</f>
        <v>219</v>
      </c>
      <c r="B76" t="s">
        <v>95</v>
      </c>
      <c r="C76" t="s">
        <v>97</v>
      </c>
      <c r="D76" t="s">
        <v>8</v>
      </c>
      <c r="E76">
        <v>19.75</v>
      </c>
      <c r="F76" t="str">
        <f t="shared" si="2"/>
        <v>1</v>
      </c>
    </row>
    <row r="77" spans="1:6" x14ac:dyDescent="0.3">
      <c r="A77" t="str">
        <f>"220"</f>
        <v>220</v>
      </c>
      <c r="B77" t="s">
        <v>91</v>
      </c>
      <c r="C77" t="s">
        <v>98</v>
      </c>
      <c r="D77" t="s">
        <v>8</v>
      </c>
      <c r="E77">
        <v>0</v>
      </c>
      <c r="F77" t="str">
        <f t="shared" si="2"/>
        <v>1</v>
      </c>
    </row>
    <row r="78" spans="1:6" x14ac:dyDescent="0.3">
      <c r="A78" t="str">
        <f>"221"</f>
        <v>221</v>
      </c>
      <c r="B78" t="s">
        <v>99</v>
      </c>
      <c r="C78" t="s">
        <v>100</v>
      </c>
      <c r="D78" t="s">
        <v>8</v>
      </c>
      <c r="E78">
        <v>12.42</v>
      </c>
      <c r="F78" t="str">
        <f t="shared" si="2"/>
        <v>1</v>
      </c>
    </row>
    <row r="79" spans="1:6" x14ac:dyDescent="0.3">
      <c r="A79" t="str">
        <f>"222"</f>
        <v>222</v>
      </c>
      <c r="B79" t="s">
        <v>101</v>
      </c>
      <c r="C79" t="s">
        <v>102</v>
      </c>
      <c r="D79" t="s">
        <v>8</v>
      </c>
      <c r="E79">
        <v>0</v>
      </c>
      <c r="F79" t="str">
        <f t="shared" si="2"/>
        <v>1</v>
      </c>
    </row>
    <row r="80" spans="1:6" x14ac:dyDescent="0.3">
      <c r="A80" t="str">
        <f>"223"</f>
        <v>223</v>
      </c>
      <c r="B80" t="s">
        <v>9</v>
      </c>
      <c r="C80" t="s">
        <v>103</v>
      </c>
      <c r="D80" t="s">
        <v>8</v>
      </c>
      <c r="E80">
        <v>5.6</v>
      </c>
      <c r="F80" t="str">
        <f t="shared" si="2"/>
        <v>1</v>
      </c>
    </row>
    <row r="81" spans="1:6" x14ac:dyDescent="0.3">
      <c r="A81" t="str">
        <f>"224"</f>
        <v>224</v>
      </c>
      <c r="B81" t="s">
        <v>104</v>
      </c>
      <c r="C81" t="s">
        <v>105</v>
      </c>
      <c r="D81" t="s">
        <v>8</v>
      </c>
      <c r="E81">
        <v>0.39</v>
      </c>
      <c r="F81" t="str">
        <f t="shared" si="2"/>
        <v>1</v>
      </c>
    </row>
    <row r="82" spans="1:6" x14ac:dyDescent="0.3">
      <c r="A82" t="str">
        <f>"225"</f>
        <v>225</v>
      </c>
      <c r="B82" t="s">
        <v>91</v>
      </c>
      <c r="C82" t="s">
        <v>106</v>
      </c>
      <c r="D82" t="s">
        <v>8</v>
      </c>
      <c r="E82">
        <v>5.27</v>
      </c>
      <c r="F82" t="str">
        <f t="shared" si="2"/>
        <v>1</v>
      </c>
    </row>
    <row r="83" spans="1:6" x14ac:dyDescent="0.3">
      <c r="A83" t="str">
        <f>"226"</f>
        <v>226</v>
      </c>
      <c r="B83" t="s">
        <v>107</v>
      </c>
      <c r="C83" t="s">
        <v>108</v>
      </c>
      <c r="D83" t="s">
        <v>8</v>
      </c>
      <c r="E83">
        <v>0</v>
      </c>
      <c r="F83" t="str">
        <f t="shared" si="2"/>
        <v>1</v>
      </c>
    </row>
    <row r="84" spans="1:6" x14ac:dyDescent="0.3">
      <c r="A84" t="str">
        <f>"227"</f>
        <v>227</v>
      </c>
      <c r="B84" t="s">
        <v>109</v>
      </c>
      <c r="C84" t="s">
        <v>110</v>
      </c>
      <c r="D84" t="s">
        <v>8</v>
      </c>
      <c r="E84">
        <v>0.17</v>
      </c>
      <c r="F84" t="str">
        <f t="shared" si="2"/>
        <v>1</v>
      </c>
    </row>
    <row r="85" spans="1:6" x14ac:dyDescent="0.3">
      <c r="A85" t="str">
        <f>"228"</f>
        <v>228</v>
      </c>
      <c r="B85" t="s">
        <v>111</v>
      </c>
      <c r="C85" t="s">
        <v>112</v>
      </c>
      <c r="D85" t="s">
        <v>8</v>
      </c>
      <c r="E85">
        <v>3.65</v>
      </c>
      <c r="F85" t="str">
        <f t="shared" si="2"/>
        <v>1</v>
      </c>
    </row>
    <row r="86" spans="1:6" x14ac:dyDescent="0.3">
      <c r="A86" t="str">
        <f>"229"</f>
        <v>229</v>
      </c>
      <c r="B86" t="s">
        <v>113</v>
      </c>
      <c r="C86" t="s">
        <v>114</v>
      </c>
      <c r="D86" t="s">
        <v>8</v>
      </c>
      <c r="E86">
        <v>1.6</v>
      </c>
      <c r="F86" t="str">
        <f t="shared" si="2"/>
        <v>1</v>
      </c>
    </row>
    <row r="87" spans="1:6" x14ac:dyDescent="0.3">
      <c r="A87" t="str">
        <f>"230"</f>
        <v>230</v>
      </c>
      <c r="B87" t="s">
        <v>115</v>
      </c>
      <c r="C87" t="s">
        <v>116</v>
      </c>
      <c r="D87" t="s">
        <v>8</v>
      </c>
      <c r="E87">
        <v>0.37</v>
      </c>
      <c r="F87" t="str">
        <f t="shared" si="2"/>
        <v>1</v>
      </c>
    </row>
    <row r="88" spans="1:6" x14ac:dyDescent="0.3">
      <c r="A88" t="str">
        <f>"250"</f>
        <v>250</v>
      </c>
      <c r="B88" t="s">
        <v>117</v>
      </c>
      <c r="C88" t="s">
        <v>118</v>
      </c>
      <c r="D88" t="s">
        <v>8</v>
      </c>
      <c r="E88">
        <v>0</v>
      </c>
      <c r="F88" t="str">
        <f t="shared" si="2"/>
        <v>1</v>
      </c>
    </row>
    <row r="89" spans="1:6" x14ac:dyDescent="0.3">
      <c r="A89" t="str">
        <f>"251"</f>
        <v>251</v>
      </c>
      <c r="B89" t="s">
        <v>119</v>
      </c>
      <c r="C89" t="s">
        <v>120</v>
      </c>
      <c r="D89" t="s">
        <v>8</v>
      </c>
      <c r="E89">
        <v>1.02</v>
      </c>
      <c r="F89" t="str">
        <f t="shared" si="2"/>
        <v>1</v>
      </c>
    </row>
    <row r="90" spans="1:6" x14ac:dyDescent="0.3">
      <c r="A90" t="str">
        <f>"252"</f>
        <v>252</v>
      </c>
      <c r="B90" t="s">
        <v>121</v>
      </c>
      <c r="C90" t="s">
        <v>122</v>
      </c>
      <c r="D90" t="s">
        <v>8</v>
      </c>
      <c r="E90">
        <v>0.66</v>
      </c>
      <c r="F90" t="str">
        <f t="shared" si="2"/>
        <v>1</v>
      </c>
    </row>
    <row r="91" spans="1:6" x14ac:dyDescent="0.3">
      <c r="A91" t="str">
        <f>"253"</f>
        <v>253</v>
      </c>
      <c r="B91" t="s">
        <v>123</v>
      </c>
      <c r="C91" t="s">
        <v>124</v>
      </c>
      <c r="D91" t="s">
        <v>8</v>
      </c>
      <c r="E91">
        <v>0</v>
      </c>
      <c r="F91" t="str">
        <f t="shared" si="2"/>
        <v>1</v>
      </c>
    </row>
    <row r="92" spans="1:6" x14ac:dyDescent="0.3">
      <c r="A92" t="str">
        <f>"254"</f>
        <v>254</v>
      </c>
      <c r="B92" t="s">
        <v>125</v>
      </c>
      <c r="C92" t="s">
        <v>125</v>
      </c>
      <c r="D92" t="s">
        <v>8</v>
      </c>
      <c r="E92">
        <v>0.6</v>
      </c>
      <c r="F92" t="str">
        <f t="shared" si="2"/>
        <v>1</v>
      </c>
    </row>
    <row r="93" spans="1:6" x14ac:dyDescent="0.3">
      <c r="A93" t="str">
        <f>"255"</f>
        <v>255</v>
      </c>
      <c r="B93" t="s">
        <v>126</v>
      </c>
      <c r="C93" t="s">
        <v>127</v>
      </c>
      <c r="D93" t="s">
        <v>8</v>
      </c>
      <c r="E93">
        <v>5.44</v>
      </c>
      <c r="F93" t="str">
        <f t="shared" si="2"/>
        <v>1</v>
      </c>
    </row>
    <row r="94" spans="1:6" x14ac:dyDescent="0.3">
      <c r="A94" t="str">
        <f>"256"</f>
        <v>256</v>
      </c>
      <c r="B94" t="s">
        <v>128</v>
      </c>
      <c r="C94" t="s">
        <v>129</v>
      </c>
      <c r="D94" t="s">
        <v>8</v>
      </c>
      <c r="E94">
        <v>3.09</v>
      </c>
      <c r="F94" t="str">
        <f t="shared" si="2"/>
        <v>1</v>
      </c>
    </row>
    <row r="95" spans="1:6" x14ac:dyDescent="0.3">
      <c r="A95" t="str">
        <f>"260"</f>
        <v>260</v>
      </c>
      <c r="B95" t="s">
        <v>130</v>
      </c>
      <c r="C95" t="s">
        <v>131</v>
      </c>
      <c r="D95" t="s">
        <v>8</v>
      </c>
      <c r="E95">
        <v>3.68</v>
      </c>
      <c r="F95" t="str">
        <f t="shared" si="2"/>
        <v>1</v>
      </c>
    </row>
    <row r="96" spans="1:6" x14ac:dyDescent="0.3">
      <c r="A96" t="str">
        <f>"261"</f>
        <v>261</v>
      </c>
      <c r="B96" t="s">
        <v>132</v>
      </c>
      <c r="C96" t="s">
        <v>133</v>
      </c>
      <c r="D96" t="s">
        <v>8</v>
      </c>
      <c r="E96">
        <v>5.14</v>
      </c>
      <c r="F96" t="str">
        <f t="shared" si="2"/>
        <v>1</v>
      </c>
    </row>
    <row r="97" spans="1:6" x14ac:dyDescent="0.3">
      <c r="A97" t="str">
        <f>"262"</f>
        <v>262</v>
      </c>
      <c r="B97" t="s">
        <v>134</v>
      </c>
      <c r="C97" t="s">
        <v>134</v>
      </c>
      <c r="D97" t="s">
        <v>8</v>
      </c>
      <c r="E97">
        <v>4.09</v>
      </c>
      <c r="F97" t="str">
        <f t="shared" si="2"/>
        <v>1</v>
      </c>
    </row>
    <row r="98" spans="1:6" x14ac:dyDescent="0.3">
      <c r="A98" t="str">
        <f>"263"</f>
        <v>263</v>
      </c>
      <c r="B98" t="s">
        <v>135</v>
      </c>
      <c r="C98" t="s">
        <v>136</v>
      </c>
      <c r="D98" t="s">
        <v>8</v>
      </c>
      <c r="E98">
        <v>5.0199999999999996</v>
      </c>
      <c r="F98" t="str">
        <f t="shared" ref="F98:F132" si="3">"1"</f>
        <v>1</v>
      </c>
    </row>
    <row r="99" spans="1:6" x14ac:dyDescent="0.3">
      <c r="A99" t="str">
        <f>"264"</f>
        <v>264</v>
      </c>
      <c r="B99" t="s">
        <v>137</v>
      </c>
      <c r="C99" t="s">
        <v>138</v>
      </c>
      <c r="D99" t="s">
        <v>8</v>
      </c>
      <c r="E99">
        <v>4.58</v>
      </c>
      <c r="F99" t="str">
        <f t="shared" si="3"/>
        <v>1</v>
      </c>
    </row>
    <row r="100" spans="1:6" x14ac:dyDescent="0.3">
      <c r="A100" t="str">
        <f>"265"</f>
        <v>265</v>
      </c>
      <c r="B100" t="s">
        <v>139</v>
      </c>
      <c r="C100" t="s">
        <v>140</v>
      </c>
      <c r="D100" t="s">
        <v>8</v>
      </c>
      <c r="E100">
        <v>0.23</v>
      </c>
      <c r="F100" t="str">
        <f t="shared" si="3"/>
        <v>1</v>
      </c>
    </row>
    <row r="101" spans="1:6" x14ac:dyDescent="0.3">
      <c r="A101" t="str">
        <f>"266"</f>
        <v>266</v>
      </c>
      <c r="B101" t="s">
        <v>141</v>
      </c>
      <c r="C101" t="s">
        <v>141</v>
      </c>
      <c r="D101" t="s">
        <v>8</v>
      </c>
      <c r="E101">
        <v>2.44</v>
      </c>
      <c r="F101" t="str">
        <f t="shared" si="3"/>
        <v>1</v>
      </c>
    </row>
    <row r="102" spans="1:6" x14ac:dyDescent="0.3">
      <c r="A102" t="str">
        <f>"267"</f>
        <v>267</v>
      </c>
      <c r="B102" t="s">
        <v>142</v>
      </c>
      <c r="C102" t="s">
        <v>143</v>
      </c>
      <c r="D102" t="s">
        <v>8</v>
      </c>
      <c r="E102">
        <v>2.37</v>
      </c>
      <c r="F102" t="str">
        <f t="shared" si="3"/>
        <v>1</v>
      </c>
    </row>
    <row r="103" spans="1:6" x14ac:dyDescent="0.3">
      <c r="A103" t="str">
        <f>"268"</f>
        <v>268</v>
      </c>
      <c r="B103" t="s">
        <v>144</v>
      </c>
      <c r="C103" t="s">
        <v>145</v>
      </c>
      <c r="D103" t="s">
        <v>8</v>
      </c>
      <c r="E103">
        <v>5.66</v>
      </c>
      <c r="F103" t="str">
        <f t="shared" si="3"/>
        <v>1</v>
      </c>
    </row>
    <row r="104" spans="1:6" x14ac:dyDescent="0.3">
      <c r="A104" t="str">
        <f>"269"</f>
        <v>269</v>
      </c>
      <c r="B104" t="s">
        <v>146</v>
      </c>
      <c r="C104" t="s">
        <v>147</v>
      </c>
      <c r="D104" t="s">
        <v>8</v>
      </c>
      <c r="E104">
        <v>5.66</v>
      </c>
      <c r="F104" t="str">
        <f t="shared" si="3"/>
        <v>1</v>
      </c>
    </row>
    <row r="105" spans="1:6" x14ac:dyDescent="0.3">
      <c r="A105" t="str">
        <f>"270"</f>
        <v>270</v>
      </c>
      <c r="B105" t="s">
        <v>95</v>
      </c>
      <c r="C105" t="s">
        <v>148</v>
      </c>
      <c r="D105" t="s">
        <v>8</v>
      </c>
      <c r="E105">
        <v>0.47</v>
      </c>
      <c r="F105" t="str">
        <f t="shared" si="3"/>
        <v>1</v>
      </c>
    </row>
    <row r="106" spans="1:6" x14ac:dyDescent="0.3">
      <c r="A106" t="str">
        <f>"271"</f>
        <v>271</v>
      </c>
      <c r="B106" t="s">
        <v>95</v>
      </c>
      <c r="C106" t="s">
        <v>149</v>
      </c>
      <c r="D106" t="s">
        <v>8</v>
      </c>
      <c r="E106">
        <v>1.1499999999999999</v>
      </c>
      <c r="F106" t="str">
        <f t="shared" si="3"/>
        <v>1</v>
      </c>
    </row>
    <row r="107" spans="1:6" x14ac:dyDescent="0.3">
      <c r="A107" t="str">
        <f>"272"</f>
        <v>272</v>
      </c>
      <c r="B107" t="s">
        <v>95</v>
      </c>
      <c r="C107" t="s">
        <v>150</v>
      </c>
      <c r="D107" t="s">
        <v>8</v>
      </c>
      <c r="E107">
        <v>0.55000000000000004</v>
      </c>
      <c r="F107" t="str">
        <f t="shared" si="3"/>
        <v>1</v>
      </c>
    </row>
    <row r="108" spans="1:6" x14ac:dyDescent="0.3">
      <c r="A108" t="str">
        <f>"273"</f>
        <v>273</v>
      </c>
      <c r="B108" t="s">
        <v>151</v>
      </c>
      <c r="C108" t="s">
        <v>152</v>
      </c>
      <c r="D108" t="s">
        <v>8</v>
      </c>
      <c r="E108">
        <v>0.04</v>
      </c>
      <c r="F108" t="str">
        <f t="shared" si="3"/>
        <v>1</v>
      </c>
    </row>
    <row r="109" spans="1:6" x14ac:dyDescent="0.3">
      <c r="A109" t="str">
        <f>"274"</f>
        <v>274</v>
      </c>
      <c r="B109" t="s">
        <v>153</v>
      </c>
      <c r="C109" t="s">
        <v>153</v>
      </c>
      <c r="D109" t="s">
        <v>8</v>
      </c>
      <c r="E109">
        <v>5.43</v>
      </c>
      <c r="F109" t="str">
        <f t="shared" si="3"/>
        <v>1</v>
      </c>
    </row>
    <row r="110" spans="1:6" x14ac:dyDescent="0.3">
      <c r="A110" t="str">
        <f>"275"</f>
        <v>275</v>
      </c>
      <c r="B110" t="s">
        <v>154</v>
      </c>
      <c r="C110" t="s">
        <v>154</v>
      </c>
      <c r="D110" t="s">
        <v>8</v>
      </c>
      <c r="E110">
        <v>10.77</v>
      </c>
      <c r="F110" t="str">
        <f t="shared" si="3"/>
        <v>1</v>
      </c>
    </row>
    <row r="111" spans="1:6" x14ac:dyDescent="0.3">
      <c r="A111" t="str">
        <f>"276"</f>
        <v>276</v>
      </c>
      <c r="B111" t="s">
        <v>155</v>
      </c>
      <c r="C111" t="s">
        <v>155</v>
      </c>
      <c r="D111" t="s">
        <v>8</v>
      </c>
      <c r="E111">
        <v>0</v>
      </c>
      <c r="F111" t="str">
        <f t="shared" si="3"/>
        <v>1</v>
      </c>
    </row>
    <row r="112" spans="1:6" x14ac:dyDescent="0.3">
      <c r="A112" t="str">
        <f>"277"</f>
        <v>277</v>
      </c>
      <c r="B112" t="s">
        <v>156</v>
      </c>
      <c r="C112" t="s">
        <v>157</v>
      </c>
      <c r="D112" t="s">
        <v>8</v>
      </c>
      <c r="E112">
        <v>2.5099999999999998</v>
      </c>
      <c r="F112" t="str">
        <f t="shared" si="3"/>
        <v>1</v>
      </c>
    </row>
    <row r="113" spans="1:6" x14ac:dyDescent="0.3">
      <c r="A113" t="str">
        <f>"278"</f>
        <v>278</v>
      </c>
      <c r="B113" t="s">
        <v>158</v>
      </c>
      <c r="C113" t="s">
        <v>159</v>
      </c>
      <c r="D113" t="s">
        <v>8</v>
      </c>
      <c r="E113">
        <v>11.09</v>
      </c>
      <c r="F113" t="str">
        <f t="shared" si="3"/>
        <v>1</v>
      </c>
    </row>
    <row r="114" spans="1:6" x14ac:dyDescent="0.3">
      <c r="A114" t="str">
        <f>"280"</f>
        <v>280</v>
      </c>
      <c r="B114" t="s">
        <v>160</v>
      </c>
      <c r="C114" t="s">
        <v>160</v>
      </c>
      <c r="D114" t="s">
        <v>8</v>
      </c>
      <c r="E114">
        <v>3.59</v>
      </c>
      <c r="F114" t="str">
        <f t="shared" si="3"/>
        <v>1</v>
      </c>
    </row>
    <row r="115" spans="1:6" x14ac:dyDescent="0.3">
      <c r="A115" t="str">
        <f>"281"</f>
        <v>281</v>
      </c>
      <c r="B115" t="s">
        <v>161</v>
      </c>
      <c r="C115" t="s">
        <v>161</v>
      </c>
      <c r="D115" t="s">
        <v>8</v>
      </c>
      <c r="E115">
        <v>5.33</v>
      </c>
      <c r="F115" t="str">
        <f t="shared" si="3"/>
        <v>1</v>
      </c>
    </row>
    <row r="116" spans="1:6" x14ac:dyDescent="0.3">
      <c r="A116" t="str">
        <f>"282"</f>
        <v>282</v>
      </c>
      <c r="B116" t="s">
        <v>162</v>
      </c>
      <c r="C116" t="s">
        <v>162</v>
      </c>
      <c r="D116" t="s">
        <v>8</v>
      </c>
      <c r="E116">
        <v>4.13</v>
      </c>
      <c r="F116" t="str">
        <f t="shared" si="3"/>
        <v>1</v>
      </c>
    </row>
    <row r="117" spans="1:6" x14ac:dyDescent="0.3">
      <c r="A117" t="str">
        <f>"283"</f>
        <v>283</v>
      </c>
      <c r="B117" t="s">
        <v>163</v>
      </c>
      <c r="C117" t="s">
        <v>164</v>
      </c>
      <c r="D117" t="s">
        <v>8</v>
      </c>
      <c r="E117">
        <v>7.48</v>
      </c>
      <c r="F117" t="str">
        <f t="shared" si="3"/>
        <v>1</v>
      </c>
    </row>
    <row r="118" spans="1:6" x14ac:dyDescent="0.3">
      <c r="A118" t="str">
        <f>"284"</f>
        <v>284</v>
      </c>
      <c r="B118" t="s">
        <v>165</v>
      </c>
      <c r="C118" t="s">
        <v>165</v>
      </c>
      <c r="D118" t="s">
        <v>8</v>
      </c>
      <c r="E118">
        <v>3.11</v>
      </c>
      <c r="F118" t="str">
        <f t="shared" si="3"/>
        <v>1</v>
      </c>
    </row>
    <row r="119" spans="1:6" x14ac:dyDescent="0.3">
      <c r="A119" t="str">
        <f>"285"</f>
        <v>285</v>
      </c>
      <c r="B119" t="s">
        <v>166</v>
      </c>
      <c r="C119" t="s">
        <v>166</v>
      </c>
      <c r="D119" t="s">
        <v>8</v>
      </c>
      <c r="E119">
        <v>3.69</v>
      </c>
      <c r="F119" t="str">
        <f t="shared" si="3"/>
        <v>1</v>
      </c>
    </row>
    <row r="120" spans="1:6" x14ac:dyDescent="0.3">
      <c r="A120" t="str">
        <f>"286"</f>
        <v>286</v>
      </c>
      <c r="B120" t="s">
        <v>167</v>
      </c>
      <c r="C120" t="s">
        <v>167</v>
      </c>
      <c r="D120" t="s">
        <v>8</v>
      </c>
      <c r="E120">
        <v>4.1500000000000004</v>
      </c>
      <c r="F120" t="str">
        <f t="shared" si="3"/>
        <v>1</v>
      </c>
    </row>
    <row r="121" spans="1:6" x14ac:dyDescent="0.3">
      <c r="A121" t="str">
        <f>"287"</f>
        <v>287</v>
      </c>
      <c r="B121" t="s">
        <v>168</v>
      </c>
      <c r="C121" t="s">
        <v>169</v>
      </c>
      <c r="D121" t="s">
        <v>8</v>
      </c>
      <c r="E121">
        <v>0</v>
      </c>
      <c r="F121" t="str">
        <f t="shared" si="3"/>
        <v>1</v>
      </c>
    </row>
    <row r="122" spans="1:6" x14ac:dyDescent="0.3">
      <c r="A122" t="str">
        <f>"288"</f>
        <v>288</v>
      </c>
      <c r="B122" t="s">
        <v>170</v>
      </c>
      <c r="C122" t="s">
        <v>170</v>
      </c>
      <c r="D122" t="s">
        <v>8</v>
      </c>
      <c r="E122">
        <v>5.55</v>
      </c>
      <c r="F122" t="str">
        <f t="shared" si="3"/>
        <v>1</v>
      </c>
    </row>
    <row r="123" spans="1:6" x14ac:dyDescent="0.3">
      <c r="A123" t="str">
        <f>"289"</f>
        <v>289</v>
      </c>
      <c r="B123" t="s">
        <v>171</v>
      </c>
      <c r="C123" t="s">
        <v>172</v>
      </c>
      <c r="D123" t="s">
        <v>8</v>
      </c>
      <c r="E123">
        <v>3.79</v>
      </c>
      <c r="F123" t="str">
        <f t="shared" si="3"/>
        <v>1</v>
      </c>
    </row>
    <row r="124" spans="1:6" x14ac:dyDescent="0.3">
      <c r="A124" t="str">
        <f>"290"</f>
        <v>290</v>
      </c>
      <c r="B124" t="s">
        <v>173</v>
      </c>
      <c r="C124" t="s">
        <v>174</v>
      </c>
      <c r="D124" t="s">
        <v>8</v>
      </c>
      <c r="E124">
        <v>0.2</v>
      </c>
      <c r="F124" t="str">
        <f t="shared" si="3"/>
        <v>1</v>
      </c>
    </row>
    <row r="125" spans="1:6" x14ac:dyDescent="0.3">
      <c r="A125" t="str">
        <f>"291"</f>
        <v>291</v>
      </c>
      <c r="B125" t="s">
        <v>175</v>
      </c>
      <c r="C125" t="s">
        <v>175</v>
      </c>
      <c r="D125" t="s">
        <v>8</v>
      </c>
      <c r="E125">
        <v>0.02</v>
      </c>
      <c r="F125" t="str">
        <f t="shared" si="3"/>
        <v>1</v>
      </c>
    </row>
    <row r="126" spans="1:6" x14ac:dyDescent="0.3">
      <c r="A126" t="str">
        <f>"292"</f>
        <v>292</v>
      </c>
      <c r="B126" t="s">
        <v>176</v>
      </c>
      <c r="C126" t="s">
        <v>176</v>
      </c>
      <c r="D126" t="s">
        <v>8</v>
      </c>
      <c r="E126">
        <v>5.27</v>
      </c>
      <c r="F126" t="str">
        <f t="shared" si="3"/>
        <v>1</v>
      </c>
    </row>
    <row r="127" spans="1:6" x14ac:dyDescent="0.3">
      <c r="A127" t="str">
        <f>"293"</f>
        <v>293</v>
      </c>
      <c r="B127" t="s">
        <v>177</v>
      </c>
      <c r="C127" t="s">
        <v>177</v>
      </c>
      <c r="D127" t="s">
        <v>8</v>
      </c>
      <c r="E127">
        <v>0.04</v>
      </c>
      <c r="F127" t="str">
        <f t="shared" si="3"/>
        <v>1</v>
      </c>
    </row>
    <row r="128" spans="1:6" x14ac:dyDescent="0.3">
      <c r="A128" t="str">
        <f>"294"</f>
        <v>294</v>
      </c>
      <c r="B128" t="s">
        <v>178</v>
      </c>
      <c r="C128" t="s">
        <v>179</v>
      </c>
      <c r="D128" t="s">
        <v>8</v>
      </c>
      <c r="E128">
        <v>0.14000000000000001</v>
      </c>
      <c r="F128" t="str">
        <f t="shared" si="3"/>
        <v>1</v>
      </c>
    </row>
    <row r="129" spans="1:6" x14ac:dyDescent="0.3">
      <c r="A129" t="str">
        <f>"295"</f>
        <v>295</v>
      </c>
      <c r="B129" t="s">
        <v>180</v>
      </c>
      <c r="C129" t="s">
        <v>181</v>
      </c>
      <c r="D129" t="s">
        <v>8</v>
      </c>
      <c r="E129">
        <v>0</v>
      </c>
      <c r="F129" t="str">
        <f t="shared" si="3"/>
        <v>1</v>
      </c>
    </row>
    <row r="130" spans="1:6" x14ac:dyDescent="0.3">
      <c r="A130" t="str">
        <f>"296"</f>
        <v>296</v>
      </c>
      <c r="B130" t="s">
        <v>182</v>
      </c>
      <c r="C130" t="s">
        <v>183</v>
      </c>
      <c r="D130" t="s">
        <v>8</v>
      </c>
      <c r="E130">
        <v>0.98</v>
      </c>
      <c r="F130" t="str">
        <f t="shared" si="3"/>
        <v>1</v>
      </c>
    </row>
    <row r="131" spans="1:6" x14ac:dyDescent="0.3">
      <c r="A131" t="str">
        <f>"297"</f>
        <v>297</v>
      </c>
      <c r="B131" t="s">
        <v>184</v>
      </c>
      <c r="C131" t="s">
        <v>185</v>
      </c>
      <c r="D131" t="s">
        <v>8</v>
      </c>
      <c r="E131">
        <v>0.27</v>
      </c>
      <c r="F131" t="str">
        <f t="shared" si="3"/>
        <v>1</v>
      </c>
    </row>
    <row r="132" spans="1:6" x14ac:dyDescent="0.3">
      <c r="A132" t="str">
        <f>"298"</f>
        <v>298</v>
      </c>
      <c r="B132" t="s">
        <v>186</v>
      </c>
      <c r="C132" t="s">
        <v>187</v>
      </c>
      <c r="D132" t="s">
        <v>4</v>
      </c>
      <c r="E132">
        <v>0</v>
      </c>
      <c r="F132" t="str">
        <f t="shared" si="3"/>
        <v>1</v>
      </c>
    </row>
    <row r="133" spans="1:6" x14ac:dyDescent="0.3">
      <c r="A133" t="str">
        <f>"801"</f>
        <v>801</v>
      </c>
      <c r="B133" t="s">
        <v>188</v>
      </c>
      <c r="C133" t="s">
        <v>189</v>
      </c>
      <c r="D133" t="s">
        <v>8</v>
      </c>
      <c r="E133">
        <v>0.72</v>
      </c>
      <c r="F133" t="str">
        <f t="shared" ref="F133:F166" si="4">"1"</f>
        <v>1</v>
      </c>
    </row>
    <row r="134" spans="1:6" x14ac:dyDescent="0.3">
      <c r="A134" t="str">
        <f>"802"</f>
        <v>802</v>
      </c>
      <c r="B134" t="s">
        <v>190</v>
      </c>
      <c r="C134" t="s">
        <v>191</v>
      </c>
      <c r="D134" t="s">
        <v>8</v>
      </c>
      <c r="E134">
        <v>0.25</v>
      </c>
      <c r="F134" t="str">
        <f t="shared" si="4"/>
        <v>1</v>
      </c>
    </row>
    <row r="135" spans="1:6" x14ac:dyDescent="0.3">
      <c r="A135" t="str">
        <f>"803"</f>
        <v>803</v>
      </c>
      <c r="B135" t="s">
        <v>192</v>
      </c>
      <c r="C135" t="s">
        <v>193</v>
      </c>
      <c r="D135" t="s">
        <v>8</v>
      </c>
      <c r="E135">
        <v>0.23</v>
      </c>
      <c r="F135" t="str">
        <f t="shared" si="4"/>
        <v>1</v>
      </c>
    </row>
    <row r="136" spans="1:6" x14ac:dyDescent="0.3">
      <c r="A136" t="str">
        <f>"804"</f>
        <v>804</v>
      </c>
      <c r="B136" t="s">
        <v>194</v>
      </c>
      <c r="C136" t="s">
        <v>194</v>
      </c>
      <c r="D136" t="s">
        <v>8</v>
      </c>
      <c r="E136">
        <v>0.27</v>
      </c>
      <c r="F136" t="str">
        <f t="shared" si="4"/>
        <v>1</v>
      </c>
    </row>
    <row r="137" spans="1:6" x14ac:dyDescent="0.3">
      <c r="A137" t="str">
        <f>"805"</f>
        <v>805</v>
      </c>
      <c r="B137" t="s">
        <v>195</v>
      </c>
      <c r="C137" t="s">
        <v>195</v>
      </c>
      <c r="D137" t="s">
        <v>8</v>
      </c>
      <c r="E137">
        <v>0.27</v>
      </c>
      <c r="F137" t="str">
        <f t="shared" si="4"/>
        <v>1</v>
      </c>
    </row>
    <row r="138" spans="1:6" x14ac:dyDescent="0.3">
      <c r="A138" t="str">
        <f>"806"</f>
        <v>806</v>
      </c>
      <c r="B138" t="s">
        <v>196</v>
      </c>
      <c r="C138" t="s">
        <v>197</v>
      </c>
      <c r="D138" t="s">
        <v>8</v>
      </c>
      <c r="E138">
        <v>0.27</v>
      </c>
      <c r="F138" t="str">
        <f t="shared" si="4"/>
        <v>1</v>
      </c>
    </row>
    <row r="139" spans="1:6" x14ac:dyDescent="0.3">
      <c r="A139" t="str">
        <f>"807"</f>
        <v>807</v>
      </c>
      <c r="B139" t="s">
        <v>198</v>
      </c>
      <c r="C139" t="s">
        <v>199</v>
      </c>
      <c r="D139" t="s">
        <v>8</v>
      </c>
      <c r="E139">
        <v>0</v>
      </c>
      <c r="F139" t="str">
        <f t="shared" si="4"/>
        <v>1</v>
      </c>
    </row>
    <row r="140" spans="1:6" x14ac:dyDescent="0.3">
      <c r="A140" t="str">
        <f>"808"</f>
        <v>808</v>
      </c>
      <c r="B140" t="s">
        <v>200</v>
      </c>
      <c r="C140" t="s">
        <v>201</v>
      </c>
      <c r="D140" t="s">
        <v>8</v>
      </c>
      <c r="E140">
        <v>0.6</v>
      </c>
      <c r="F140" t="str">
        <f t="shared" si="4"/>
        <v>1</v>
      </c>
    </row>
    <row r="141" spans="1:6" x14ac:dyDescent="0.3">
      <c r="A141" t="str">
        <f>"809"</f>
        <v>809</v>
      </c>
      <c r="B141" t="s">
        <v>202</v>
      </c>
      <c r="C141" t="s">
        <v>203</v>
      </c>
      <c r="D141" t="s">
        <v>8</v>
      </c>
      <c r="E141">
        <v>4.21</v>
      </c>
      <c r="F141" t="str">
        <f t="shared" si="4"/>
        <v>1</v>
      </c>
    </row>
    <row r="142" spans="1:6" x14ac:dyDescent="0.3">
      <c r="A142" t="str">
        <f>"810"</f>
        <v>810</v>
      </c>
      <c r="B142" t="s">
        <v>204</v>
      </c>
      <c r="C142" t="s">
        <v>205</v>
      </c>
      <c r="D142" t="s">
        <v>8</v>
      </c>
      <c r="E142">
        <v>4.82</v>
      </c>
      <c r="F142" t="str">
        <f t="shared" si="4"/>
        <v>1</v>
      </c>
    </row>
    <row r="143" spans="1:6" x14ac:dyDescent="0.3">
      <c r="A143" t="str">
        <f>"811"</f>
        <v>811</v>
      </c>
      <c r="B143" t="s">
        <v>206</v>
      </c>
      <c r="C143" t="s">
        <v>206</v>
      </c>
      <c r="D143" t="s">
        <v>8</v>
      </c>
      <c r="E143">
        <v>7.0000000000000007E-2</v>
      </c>
      <c r="F143" t="str">
        <f t="shared" si="4"/>
        <v>1</v>
      </c>
    </row>
    <row r="144" spans="1:6" x14ac:dyDescent="0.3">
      <c r="A144" t="str">
        <f>"812"</f>
        <v>812</v>
      </c>
      <c r="B144" t="s">
        <v>207</v>
      </c>
      <c r="C144" t="s">
        <v>207</v>
      </c>
      <c r="D144" t="s">
        <v>8</v>
      </c>
      <c r="E144">
        <v>2.2999999999999998</v>
      </c>
      <c r="F144" t="str">
        <f t="shared" si="4"/>
        <v>1</v>
      </c>
    </row>
    <row r="145" spans="1:6" x14ac:dyDescent="0.3">
      <c r="A145" t="str">
        <f>"813"</f>
        <v>813</v>
      </c>
      <c r="B145" t="s">
        <v>208</v>
      </c>
      <c r="C145" t="s">
        <v>209</v>
      </c>
      <c r="D145" t="s">
        <v>8</v>
      </c>
      <c r="E145">
        <v>5.81</v>
      </c>
      <c r="F145" t="str">
        <f t="shared" si="4"/>
        <v>1</v>
      </c>
    </row>
    <row r="146" spans="1:6" x14ac:dyDescent="0.3">
      <c r="A146" t="str">
        <f>"814"</f>
        <v>814</v>
      </c>
      <c r="B146" t="s">
        <v>210</v>
      </c>
      <c r="C146" t="s">
        <v>211</v>
      </c>
      <c r="D146" t="s">
        <v>8</v>
      </c>
      <c r="E146">
        <v>5</v>
      </c>
      <c r="F146" t="str">
        <f t="shared" si="4"/>
        <v>1</v>
      </c>
    </row>
    <row r="147" spans="1:6" x14ac:dyDescent="0.3">
      <c r="A147" t="str">
        <f>"815"</f>
        <v>815</v>
      </c>
      <c r="B147" t="s">
        <v>212</v>
      </c>
      <c r="C147" t="s">
        <v>212</v>
      </c>
      <c r="D147" t="s">
        <v>8</v>
      </c>
      <c r="E147">
        <v>4.24</v>
      </c>
      <c r="F147" t="str">
        <f t="shared" si="4"/>
        <v>1</v>
      </c>
    </row>
    <row r="148" spans="1:6" x14ac:dyDescent="0.3">
      <c r="A148" t="str">
        <f>"816"</f>
        <v>816</v>
      </c>
      <c r="B148" t="s">
        <v>213</v>
      </c>
      <c r="C148" t="s">
        <v>211</v>
      </c>
      <c r="D148" t="s">
        <v>8</v>
      </c>
      <c r="E148">
        <v>0</v>
      </c>
      <c r="F148" t="str">
        <f t="shared" si="4"/>
        <v>1</v>
      </c>
    </row>
    <row r="149" spans="1:6" x14ac:dyDescent="0.3">
      <c r="A149" t="str">
        <f>"817"</f>
        <v>817</v>
      </c>
      <c r="B149" t="s">
        <v>214</v>
      </c>
      <c r="C149" t="s">
        <v>214</v>
      </c>
      <c r="D149" t="s">
        <v>8</v>
      </c>
      <c r="E149">
        <v>3.76</v>
      </c>
      <c r="F149" t="str">
        <f t="shared" si="4"/>
        <v>1</v>
      </c>
    </row>
    <row r="150" spans="1:6" x14ac:dyDescent="0.3">
      <c r="A150" t="str">
        <f>"818"</f>
        <v>818</v>
      </c>
      <c r="B150" t="s">
        <v>215</v>
      </c>
      <c r="C150" t="s">
        <v>215</v>
      </c>
      <c r="D150" t="s">
        <v>8</v>
      </c>
      <c r="E150">
        <v>0.74</v>
      </c>
      <c r="F150" t="str">
        <f t="shared" si="4"/>
        <v>1</v>
      </c>
    </row>
    <row r="151" spans="1:6" x14ac:dyDescent="0.3">
      <c r="A151" t="str">
        <f>"819"</f>
        <v>819</v>
      </c>
      <c r="B151" t="s">
        <v>216</v>
      </c>
      <c r="C151" t="s">
        <v>217</v>
      </c>
      <c r="D151" t="s">
        <v>8</v>
      </c>
      <c r="E151">
        <v>0.23</v>
      </c>
      <c r="F151" t="str">
        <f t="shared" si="4"/>
        <v>1</v>
      </c>
    </row>
    <row r="152" spans="1:6" x14ac:dyDescent="0.3">
      <c r="A152" t="str">
        <f>"820"</f>
        <v>820</v>
      </c>
      <c r="B152" t="s">
        <v>218</v>
      </c>
      <c r="C152" t="s">
        <v>219</v>
      </c>
      <c r="D152" t="s">
        <v>8</v>
      </c>
      <c r="E152">
        <v>0.27</v>
      </c>
      <c r="F152" t="str">
        <f t="shared" si="4"/>
        <v>1</v>
      </c>
    </row>
    <row r="153" spans="1:6" x14ac:dyDescent="0.3">
      <c r="A153" t="str">
        <f>"821"</f>
        <v>821</v>
      </c>
      <c r="B153" t="s">
        <v>220</v>
      </c>
      <c r="C153" t="s">
        <v>220</v>
      </c>
      <c r="D153" t="s">
        <v>8</v>
      </c>
      <c r="E153">
        <v>0.25</v>
      </c>
      <c r="F153" t="str">
        <f t="shared" si="4"/>
        <v>1</v>
      </c>
    </row>
    <row r="154" spans="1:6" x14ac:dyDescent="0.3">
      <c r="A154" t="str">
        <f>"822"</f>
        <v>822</v>
      </c>
      <c r="B154" t="s">
        <v>221</v>
      </c>
      <c r="C154" t="s">
        <v>222</v>
      </c>
      <c r="D154" t="s">
        <v>8</v>
      </c>
      <c r="E154">
        <v>0.25</v>
      </c>
      <c r="F154" t="str">
        <f t="shared" si="4"/>
        <v>1</v>
      </c>
    </row>
    <row r="155" spans="1:6" x14ac:dyDescent="0.3">
      <c r="A155" t="str">
        <f>"823"</f>
        <v>823</v>
      </c>
      <c r="B155" t="s">
        <v>223</v>
      </c>
      <c r="C155" t="s">
        <v>223</v>
      </c>
      <c r="D155" t="s">
        <v>8</v>
      </c>
      <c r="E155">
        <v>2.0099999999999998</v>
      </c>
      <c r="F155" t="str">
        <f t="shared" si="4"/>
        <v>1</v>
      </c>
    </row>
    <row r="156" spans="1:6" x14ac:dyDescent="0.3">
      <c r="A156" t="str">
        <f>"824"</f>
        <v>824</v>
      </c>
      <c r="B156" t="s">
        <v>224</v>
      </c>
      <c r="C156" t="s">
        <v>225</v>
      </c>
      <c r="D156" t="s">
        <v>8</v>
      </c>
      <c r="E156">
        <v>3.04</v>
      </c>
      <c r="F156" t="str">
        <f t="shared" si="4"/>
        <v>1</v>
      </c>
    </row>
    <row r="157" spans="1:6" x14ac:dyDescent="0.3">
      <c r="A157" t="str">
        <f>"825"</f>
        <v>825</v>
      </c>
      <c r="B157" t="s">
        <v>226</v>
      </c>
      <c r="C157" t="s">
        <v>227</v>
      </c>
      <c r="D157" t="s">
        <v>8</v>
      </c>
      <c r="E157">
        <v>3.59</v>
      </c>
      <c r="F157" t="str">
        <f t="shared" si="4"/>
        <v>1</v>
      </c>
    </row>
    <row r="158" spans="1:6" x14ac:dyDescent="0.3">
      <c r="A158" t="str">
        <f>"826"</f>
        <v>826</v>
      </c>
      <c r="B158" t="s">
        <v>228</v>
      </c>
      <c r="C158" t="s">
        <v>228</v>
      </c>
      <c r="D158" t="s">
        <v>8</v>
      </c>
      <c r="E158">
        <v>0.04</v>
      </c>
      <c r="F158" t="str">
        <f t="shared" si="4"/>
        <v>1</v>
      </c>
    </row>
    <row r="159" spans="1:6" x14ac:dyDescent="0.3">
      <c r="A159" t="str">
        <f>"827"</f>
        <v>827</v>
      </c>
      <c r="B159" t="s">
        <v>229</v>
      </c>
      <c r="C159" t="s">
        <v>229</v>
      </c>
      <c r="D159" t="s">
        <v>8</v>
      </c>
      <c r="E159">
        <v>2.71</v>
      </c>
      <c r="F159" t="str">
        <f t="shared" si="4"/>
        <v>1</v>
      </c>
    </row>
    <row r="160" spans="1:6" x14ac:dyDescent="0.3">
      <c r="A160" t="str">
        <f>"828"</f>
        <v>828</v>
      </c>
      <c r="B160" t="s">
        <v>230</v>
      </c>
      <c r="C160" t="s">
        <v>231</v>
      </c>
      <c r="D160" t="s">
        <v>8</v>
      </c>
      <c r="E160">
        <v>4.3</v>
      </c>
      <c r="F160" t="str">
        <f t="shared" si="4"/>
        <v>1</v>
      </c>
    </row>
    <row r="161" spans="1:6" x14ac:dyDescent="0.3">
      <c r="A161" t="str">
        <f>"829"</f>
        <v>829</v>
      </c>
      <c r="B161" t="s">
        <v>232</v>
      </c>
      <c r="C161" t="s">
        <v>233</v>
      </c>
      <c r="D161" t="s">
        <v>8</v>
      </c>
      <c r="E161">
        <v>5.31</v>
      </c>
      <c r="F161" t="str">
        <f t="shared" si="4"/>
        <v>1</v>
      </c>
    </row>
    <row r="162" spans="1:6" x14ac:dyDescent="0.3">
      <c r="A162" t="str">
        <f>"830"</f>
        <v>830</v>
      </c>
      <c r="B162" t="s">
        <v>234</v>
      </c>
      <c r="C162" t="s">
        <v>235</v>
      </c>
      <c r="D162" t="s">
        <v>8</v>
      </c>
      <c r="E162">
        <v>0.39</v>
      </c>
      <c r="F162" t="str">
        <f t="shared" si="4"/>
        <v>1</v>
      </c>
    </row>
    <row r="163" spans="1:6" x14ac:dyDescent="0.3">
      <c r="A163" t="str">
        <f>"831"</f>
        <v>831</v>
      </c>
      <c r="B163" t="s">
        <v>236</v>
      </c>
      <c r="C163" t="s">
        <v>236</v>
      </c>
      <c r="D163" t="s">
        <v>8</v>
      </c>
      <c r="E163">
        <v>0.1</v>
      </c>
      <c r="F163" t="str">
        <f t="shared" si="4"/>
        <v>1</v>
      </c>
    </row>
    <row r="164" spans="1:6" x14ac:dyDescent="0.3">
      <c r="A164" t="str">
        <f>"832"</f>
        <v>832</v>
      </c>
      <c r="B164" t="s">
        <v>237</v>
      </c>
      <c r="C164" t="s">
        <v>211</v>
      </c>
      <c r="D164" t="s">
        <v>8</v>
      </c>
      <c r="E164">
        <v>5.26</v>
      </c>
      <c r="F164" t="str">
        <f t="shared" si="4"/>
        <v>1</v>
      </c>
    </row>
    <row r="165" spans="1:6" x14ac:dyDescent="0.3">
      <c r="A165" t="str">
        <f>"833"</f>
        <v>833</v>
      </c>
      <c r="B165" t="s">
        <v>238</v>
      </c>
      <c r="C165" t="s">
        <v>239</v>
      </c>
      <c r="D165" t="s">
        <v>8</v>
      </c>
      <c r="E165">
        <v>3.47</v>
      </c>
      <c r="F165" t="str">
        <f t="shared" si="4"/>
        <v>1</v>
      </c>
    </row>
    <row r="166" spans="1:6" x14ac:dyDescent="0.3">
      <c r="A166" t="str">
        <f>"834"</f>
        <v>834</v>
      </c>
      <c r="B166" t="s">
        <v>240</v>
      </c>
      <c r="C166" t="s">
        <v>240</v>
      </c>
      <c r="D166" t="s">
        <v>8</v>
      </c>
      <c r="E166">
        <v>1.1100000000000001</v>
      </c>
      <c r="F166" t="str">
        <f t="shared" si="4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Export_23708_20251001095531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2025-10-01T07:57:31Z</dcterms:created>
  <dcterms:modified xsi:type="dcterms:W3CDTF">2025-10-01T07:57:31Z</dcterms:modified>
</cp:coreProperties>
</file>